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1"/>
  </bookViews>
  <sheets>
    <sheet name="附件1" sheetId="1" r:id="rId1"/>
    <sheet name="附件2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<sst xmlns="http://schemas.openxmlformats.org/spreadsheetml/2006/main" count="55" uniqueCount="39">
  <si>
    <t>附件1</t>
  </si>
  <si>
    <t>下达2019年城乡居民社会养老保险市级财政补助资金（第二次）明细表</t>
  </si>
  <si>
    <t>县区</t>
  </si>
  <si>
    <t>2019年市级财政应补助金额</t>
  </si>
  <si>
    <t>潮财社[2018[135号文提前下达补助金额（万元）</t>
  </si>
  <si>
    <t>本次应下达2019年补助资金（万元）</t>
  </si>
  <si>
    <t>应补下达2018年补助金额（万元）</t>
  </si>
  <si>
    <t>本次下达资金合计  （万元）</t>
  </si>
  <si>
    <t>备注</t>
  </si>
  <si>
    <t>合计</t>
  </si>
  <si>
    <t>基础养老金补助人次数（按2018年决算数）</t>
  </si>
  <si>
    <t>按粤人社规[2019]5号文市级补助标准(人 /月/元）</t>
  </si>
  <si>
    <t>市级应补助金额（万元）</t>
  </si>
  <si>
    <t>缴费补助人数（按2018年决算数）</t>
  </si>
  <si>
    <t>标准</t>
  </si>
  <si>
    <t>缴费补助金额（元）</t>
  </si>
  <si>
    <t>行数</t>
  </si>
  <si>
    <t>1=4+7</t>
  </si>
  <si>
    <t>9=1-8</t>
  </si>
  <si>
    <t>11=9+10</t>
  </si>
  <si>
    <t>潮安区</t>
  </si>
  <si>
    <t>饶平县</t>
  </si>
  <si>
    <t>湘桥区</t>
  </si>
  <si>
    <t>枫溪区</t>
  </si>
  <si>
    <t>备注：根据粤人社规〔2018〕5号文，城乡居民基础养老金2019年提高至170元/人/月，其中：中央、省85%共144.5元（其中饶平负担100%170元），市负担潮安、湘桥、枫溪各12.75元，潮安、湘桥、枫溪区各负12.75元。</t>
  </si>
  <si>
    <t>附件2</t>
  </si>
  <si>
    <t>2018年市级财政城乡居民基本养老保险补助资金情况表</t>
  </si>
  <si>
    <t>2018年市级财政应补助资金</t>
  </si>
  <si>
    <t>2018年市级财政已补助金额（万元）</t>
  </si>
  <si>
    <t>本次应补下达资金（万元）</t>
  </si>
  <si>
    <t>按粤人社规[2018]10号文市级补助标准(人 /月/元）</t>
  </si>
  <si>
    <t>2018年市级财政应补助金额（万元）</t>
  </si>
  <si>
    <t>潮财社[2017]124号文已补助金额</t>
  </si>
  <si>
    <t>潮财社[2018]68号文已补助金额</t>
  </si>
  <si>
    <t>潮财社[2018]117号文已补助金额</t>
  </si>
  <si>
    <t>8=9+10+11</t>
  </si>
  <si>
    <t>12=1-8</t>
  </si>
  <si>
    <t>含上划基础养老金基数771.5万元</t>
  </si>
  <si>
    <t>备注：根据粤人社规〔2018〕10号文，城乡居民基础养老金2018年提高至148元/人/月，其中：中央44元，省52元，市26元，县区26元。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</si>
</sst>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4"/>
      <name val="仿宋_GB2312"/>
      <family val="3"/>
    </font>
    <font>
      <b/>
      <sz val="12"/>
      <name val="仿宋_GB2312"/>
      <family val="3"/>
    </font>
    <font>
      <sz val="18"/>
      <name val="方正小标宋简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0"/>
      <name val="仿宋_GB2312"/>
      <family val="3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0" fontId="10" fillId="3" borderId="0" applyNumberFormat="0" applyBorder="0" applyAlignment="0" applyProtection="0"/>
    <xf numFmtId="0" fontId="24" fillId="2" borderId="5" applyNumberFormat="0" applyAlignment="0" applyProtection="0"/>
    <xf numFmtId="0" fontId="19" fillId="2" borderId="1" applyNumberFormat="0" applyAlignment="0" applyProtection="0"/>
    <xf numFmtId="0" fontId="26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7" applyNumberFormat="0" applyFill="0" applyAlignment="0" applyProtection="0"/>
    <xf numFmtId="0" fontId="27" fillId="0" borderId="8" applyNumberFormat="0" applyFill="0" applyAlignment="0" applyProtection="0"/>
    <xf numFmtId="0" fontId="13" fillId="9" borderId="0" applyNumberFormat="0" applyBorder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G4" sqref="G4"/>
    </sheetView>
  </sheetViews>
  <sheetFormatPr defaultColWidth="9.00390625" defaultRowHeight="14.25"/>
  <cols>
    <col min="1" max="1" width="9.00390625" style="25" customWidth="1"/>
    <col min="2" max="2" width="7.875" style="25" customWidth="1"/>
    <col min="3" max="3" width="9.75390625" style="26" customWidth="1"/>
    <col min="4" max="4" width="10.50390625" style="25" customWidth="1"/>
    <col min="5" max="5" width="10.00390625" style="26" customWidth="1"/>
    <col min="6" max="6" width="10.50390625" style="26" customWidth="1"/>
    <col min="7" max="8" width="8.625" style="26" customWidth="1"/>
    <col min="9" max="9" width="10.625" style="26" customWidth="1"/>
    <col min="10" max="10" width="10.50390625" style="26" customWidth="1"/>
    <col min="11" max="11" width="10.50390625" style="25" customWidth="1"/>
    <col min="12" max="12" width="10.125" style="26" customWidth="1"/>
    <col min="13" max="13" width="17.50390625" style="25" customWidth="1"/>
    <col min="14" max="16384" width="9.00390625" style="25" customWidth="1"/>
  </cols>
  <sheetData>
    <row r="1" spans="1:2" ht="29.25" customHeight="1">
      <c r="A1" s="27" t="s">
        <v>0</v>
      </c>
      <c r="B1" s="28"/>
    </row>
    <row r="2" spans="1:13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4.5" customHeight="1">
      <c r="A3" s="29" t="s">
        <v>2</v>
      </c>
      <c r="B3" s="30"/>
      <c r="C3" s="31" t="s">
        <v>3</v>
      </c>
      <c r="D3" s="32"/>
      <c r="E3" s="32"/>
      <c r="F3" s="32"/>
      <c r="G3" s="32"/>
      <c r="H3" s="33"/>
      <c r="I3" s="41" t="s">
        <v>4</v>
      </c>
      <c r="J3" s="36" t="s">
        <v>5</v>
      </c>
      <c r="K3" s="37" t="s">
        <v>6</v>
      </c>
      <c r="L3" s="36" t="s">
        <v>7</v>
      </c>
      <c r="M3" s="29" t="s">
        <v>8</v>
      </c>
    </row>
    <row r="4" spans="1:13" ht="95.25" customHeight="1">
      <c r="A4" s="34"/>
      <c r="B4" s="35" t="s">
        <v>9</v>
      </c>
      <c r="C4" s="36" t="s">
        <v>10</v>
      </c>
      <c r="D4" s="37" t="s">
        <v>11</v>
      </c>
      <c r="E4" s="38" t="s">
        <v>12</v>
      </c>
      <c r="F4" s="14" t="s">
        <v>13</v>
      </c>
      <c r="G4" s="14" t="s">
        <v>14</v>
      </c>
      <c r="H4" s="14" t="s">
        <v>15</v>
      </c>
      <c r="I4" s="42"/>
      <c r="J4" s="43"/>
      <c r="K4" s="44"/>
      <c r="L4" s="43"/>
      <c r="M4" s="34"/>
    </row>
    <row r="5" spans="1:13" ht="28.5" customHeight="1">
      <c r="A5" s="34" t="s">
        <v>16</v>
      </c>
      <c r="B5" s="35" t="s">
        <v>17</v>
      </c>
      <c r="C5" s="36">
        <v>2</v>
      </c>
      <c r="D5" s="37">
        <v>3</v>
      </c>
      <c r="E5" s="38">
        <v>4</v>
      </c>
      <c r="F5" s="14">
        <v>5</v>
      </c>
      <c r="G5" s="14">
        <v>6</v>
      </c>
      <c r="H5" s="14">
        <v>7</v>
      </c>
      <c r="I5" s="42">
        <v>8</v>
      </c>
      <c r="J5" s="43" t="s">
        <v>18</v>
      </c>
      <c r="K5" s="44">
        <v>10</v>
      </c>
      <c r="L5" s="43" t="s">
        <v>19</v>
      </c>
      <c r="M5" s="34"/>
    </row>
    <row r="6" spans="1:13" ht="32.25" customHeight="1">
      <c r="A6" s="15" t="s">
        <v>20</v>
      </c>
      <c r="B6" s="16">
        <f>E6+H6</f>
        <v>2567.4883</v>
      </c>
      <c r="C6" s="16">
        <v>1777932</v>
      </c>
      <c r="D6" s="39">
        <v>12.75</v>
      </c>
      <c r="E6" s="16">
        <f>C6*D6/10000</f>
        <v>2266.8633</v>
      </c>
      <c r="F6" s="16">
        <v>300625</v>
      </c>
      <c r="G6" s="16">
        <v>10</v>
      </c>
      <c r="H6" s="16">
        <f>F6*G6/10000</f>
        <v>300.625</v>
      </c>
      <c r="I6" s="16">
        <v>2303</v>
      </c>
      <c r="J6" s="16">
        <f>B6-I6</f>
        <v>264.4883</v>
      </c>
      <c r="K6" s="16">
        <v>226</v>
      </c>
      <c r="L6" s="16">
        <f>J6+K6</f>
        <v>490.4883</v>
      </c>
      <c r="M6" s="45"/>
    </row>
    <row r="7" spans="1:13" ht="33.75" customHeight="1">
      <c r="A7" s="15" t="s">
        <v>21</v>
      </c>
      <c r="B7" s="16">
        <f>E7+H7</f>
        <v>144.735</v>
      </c>
      <c r="C7" s="16">
        <v>1661736</v>
      </c>
      <c r="D7" s="39">
        <v>0</v>
      </c>
      <c r="E7" s="16">
        <f>C7*D7/10000</f>
        <v>0</v>
      </c>
      <c r="F7" s="16">
        <v>144735</v>
      </c>
      <c r="G7" s="16">
        <v>10</v>
      </c>
      <c r="H7" s="16">
        <f>F7*G7/10000</f>
        <v>144.735</v>
      </c>
      <c r="I7" s="16">
        <v>120</v>
      </c>
      <c r="J7" s="16">
        <f>B7-I7</f>
        <v>24.735000000000014</v>
      </c>
      <c r="K7" s="16">
        <v>214</v>
      </c>
      <c r="L7" s="16">
        <f>J7+K7</f>
        <v>238.735</v>
      </c>
      <c r="M7" s="46"/>
    </row>
    <row r="8" spans="1:13" ht="34.5" customHeight="1">
      <c r="A8" s="15" t="s">
        <v>22</v>
      </c>
      <c r="B8" s="16">
        <f>E8+H8</f>
        <v>839.594925</v>
      </c>
      <c r="C8" s="16">
        <v>590247</v>
      </c>
      <c r="D8" s="39">
        <v>12.75</v>
      </c>
      <c r="E8" s="16">
        <f>C8*D8/10000</f>
        <v>752.564925</v>
      </c>
      <c r="F8" s="16">
        <v>87030</v>
      </c>
      <c r="G8" s="16">
        <v>10</v>
      </c>
      <c r="H8" s="16">
        <f>F8*G8/10000</f>
        <v>87.03</v>
      </c>
      <c r="I8" s="16">
        <v>731</v>
      </c>
      <c r="J8" s="16">
        <f>B8-I8</f>
        <v>108.59492499999999</v>
      </c>
      <c r="K8" s="16">
        <v>21</v>
      </c>
      <c r="L8" s="16">
        <f>J8+K8</f>
        <v>129.594925</v>
      </c>
      <c r="M8" s="45"/>
    </row>
    <row r="9" spans="1:13" ht="36" customHeight="1">
      <c r="A9" s="15" t="s">
        <v>23</v>
      </c>
      <c r="B9" s="16">
        <f>E9+H9</f>
        <v>191.042</v>
      </c>
      <c r="C9" s="16">
        <v>137160</v>
      </c>
      <c r="D9" s="39">
        <v>12.75</v>
      </c>
      <c r="E9" s="16">
        <f>C9*D9/10000</f>
        <v>174.879</v>
      </c>
      <c r="F9" s="16">
        <v>16163</v>
      </c>
      <c r="G9" s="16">
        <v>10</v>
      </c>
      <c r="H9" s="16">
        <f>F9*G9/10000</f>
        <v>16.163</v>
      </c>
      <c r="I9" s="16">
        <v>166</v>
      </c>
      <c r="J9" s="16">
        <f>B9-I9</f>
        <v>25.042</v>
      </c>
      <c r="K9" s="16">
        <v>5</v>
      </c>
      <c r="L9" s="16">
        <f>J9+K9</f>
        <v>30.042</v>
      </c>
      <c r="M9" s="45"/>
    </row>
    <row r="10" spans="1:13" ht="38.25" customHeight="1">
      <c r="A10" s="15" t="s">
        <v>9</v>
      </c>
      <c r="B10" s="16">
        <f>SUM(B6:B9)</f>
        <v>3742.860225</v>
      </c>
      <c r="C10" s="16">
        <f>SUM(C6:C9)</f>
        <v>4167075</v>
      </c>
      <c r="D10" s="39"/>
      <c r="E10" s="16">
        <f>SUM(E6:E9)</f>
        <v>3194.307225</v>
      </c>
      <c r="F10" s="16">
        <f>SUM(F6:F9)</f>
        <v>548553</v>
      </c>
      <c r="G10" s="16"/>
      <c r="H10" s="16">
        <f>SUM(H6:H9)</f>
        <v>548.553</v>
      </c>
      <c r="I10" s="16">
        <f>SUM(I6:I9)</f>
        <v>3320</v>
      </c>
      <c r="J10" s="16">
        <f>SUM(J6:J9)</f>
        <v>422.860225</v>
      </c>
      <c r="K10" s="16">
        <f>SUM(K6:K9)</f>
        <v>466</v>
      </c>
      <c r="L10" s="16">
        <f>SUM(L6:L9)</f>
        <v>888.860225</v>
      </c>
      <c r="M10" s="45"/>
    </row>
    <row r="11" spans="1:13" ht="35.25" customHeight="1">
      <c r="A11" s="40" t="s">
        <v>24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</sheetData>
  <sheetProtection/>
  <mergeCells count="9">
    <mergeCell ref="A2:M2"/>
    <mergeCell ref="C3:H3"/>
    <mergeCell ref="A11:M11"/>
    <mergeCell ref="A3:A4"/>
    <mergeCell ref="I3:I4"/>
    <mergeCell ref="J3:J4"/>
    <mergeCell ref="K3:K4"/>
    <mergeCell ref="L3:L4"/>
    <mergeCell ref="M3:M4"/>
  </mergeCells>
  <printOptions/>
  <pageMargins left="0.28" right="0.17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8.75390625" style="1" customWidth="1"/>
    <col min="2" max="2" width="8.50390625" style="1" customWidth="1"/>
    <col min="3" max="3" width="11.625" style="2" customWidth="1"/>
    <col min="4" max="4" width="8.125" style="1" customWidth="1"/>
    <col min="5" max="5" width="10.375" style="2" customWidth="1"/>
    <col min="6" max="6" width="11.00390625" style="2" customWidth="1"/>
    <col min="7" max="7" width="7.25390625" style="2" customWidth="1"/>
    <col min="8" max="8" width="7.375" style="2" customWidth="1"/>
    <col min="9" max="9" width="10.00390625" style="2" customWidth="1"/>
    <col min="10" max="10" width="10.50390625" style="2" customWidth="1"/>
    <col min="11" max="11" width="10.00390625" style="1" customWidth="1"/>
    <col min="12" max="12" width="8.25390625" style="2" customWidth="1"/>
    <col min="13" max="13" width="9.00390625" style="2" customWidth="1"/>
    <col min="14" max="14" width="12.625" style="1" customWidth="1"/>
    <col min="15" max="16384" width="9.00390625" style="1" customWidth="1"/>
  </cols>
  <sheetData>
    <row r="1" spans="1:2" ht="24" customHeight="1">
      <c r="A1" s="3" t="s">
        <v>25</v>
      </c>
      <c r="B1" s="4"/>
    </row>
    <row r="2" spans="1:14" ht="37.5" customHeight="1">
      <c r="A2" s="5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0.75" customHeight="1">
      <c r="A3" s="6" t="s">
        <v>2</v>
      </c>
      <c r="B3" s="6" t="s">
        <v>9</v>
      </c>
      <c r="C3" s="7" t="s">
        <v>27</v>
      </c>
      <c r="D3" s="8"/>
      <c r="E3" s="8"/>
      <c r="F3" s="8"/>
      <c r="G3" s="8"/>
      <c r="H3" s="9"/>
      <c r="I3" s="7" t="s">
        <v>28</v>
      </c>
      <c r="J3" s="8"/>
      <c r="K3" s="8"/>
      <c r="L3" s="9"/>
      <c r="M3" s="11" t="s">
        <v>29</v>
      </c>
      <c r="N3" s="6" t="s">
        <v>8</v>
      </c>
    </row>
    <row r="4" spans="1:14" ht="116.25" customHeight="1">
      <c r="A4" s="10"/>
      <c r="B4" s="10"/>
      <c r="C4" s="11" t="s">
        <v>10</v>
      </c>
      <c r="D4" s="12" t="s">
        <v>30</v>
      </c>
      <c r="E4" s="13" t="s">
        <v>31</v>
      </c>
      <c r="F4" s="14" t="s">
        <v>13</v>
      </c>
      <c r="G4" s="14" t="s">
        <v>14</v>
      </c>
      <c r="H4" s="14" t="s">
        <v>15</v>
      </c>
      <c r="I4" s="11" t="s">
        <v>9</v>
      </c>
      <c r="J4" s="11" t="s">
        <v>32</v>
      </c>
      <c r="K4" s="11" t="s">
        <v>33</v>
      </c>
      <c r="L4" s="11" t="s">
        <v>34</v>
      </c>
      <c r="M4" s="23"/>
      <c r="N4" s="10"/>
    </row>
    <row r="5" spans="1:14" ht="26.25" customHeight="1">
      <c r="A5" s="10" t="s">
        <v>16</v>
      </c>
      <c r="B5" s="10" t="s">
        <v>17</v>
      </c>
      <c r="C5" s="11">
        <v>2</v>
      </c>
      <c r="D5" s="12">
        <v>3</v>
      </c>
      <c r="E5" s="13">
        <v>4</v>
      </c>
      <c r="F5" s="14">
        <v>5</v>
      </c>
      <c r="G5" s="14">
        <v>6</v>
      </c>
      <c r="H5" s="14">
        <v>7</v>
      </c>
      <c r="I5" s="11" t="s">
        <v>35</v>
      </c>
      <c r="J5" s="11">
        <v>9</v>
      </c>
      <c r="K5" s="11">
        <v>10</v>
      </c>
      <c r="L5" s="11">
        <v>11</v>
      </c>
      <c r="M5" s="23" t="s">
        <v>36</v>
      </c>
      <c r="N5" s="10"/>
    </row>
    <row r="6" spans="1:14" ht="39" customHeight="1">
      <c r="A6" s="15" t="s">
        <v>20</v>
      </c>
      <c r="B6" s="16">
        <f>E6+H6</f>
        <v>4923.2482</v>
      </c>
      <c r="C6" s="16">
        <v>1777932</v>
      </c>
      <c r="D6" s="15">
        <v>26</v>
      </c>
      <c r="E6" s="16">
        <f>C6*D6/10000</f>
        <v>4622.6232</v>
      </c>
      <c r="F6" s="17">
        <v>300625</v>
      </c>
      <c r="G6" s="17">
        <v>10</v>
      </c>
      <c r="H6" s="17">
        <f>F6*G6/10000</f>
        <v>300.625</v>
      </c>
      <c r="I6" s="16">
        <f>J6+K6+L6</f>
        <v>4697</v>
      </c>
      <c r="J6" s="16">
        <v>3729</v>
      </c>
      <c r="K6" s="16">
        <v>545</v>
      </c>
      <c r="L6" s="16">
        <v>423</v>
      </c>
      <c r="M6" s="19">
        <f>B6-I6</f>
        <v>226.2482</v>
      </c>
      <c r="N6" s="15"/>
    </row>
    <row r="7" spans="1:14" ht="40.5" customHeight="1">
      <c r="A7" s="15" t="s">
        <v>21</v>
      </c>
      <c r="B7" s="16">
        <f>E7+H7</f>
        <v>4465.2486</v>
      </c>
      <c r="C7" s="16">
        <v>1661736</v>
      </c>
      <c r="D7" s="15">
        <v>26</v>
      </c>
      <c r="E7" s="16">
        <f>C7*D7/10000</f>
        <v>4320.5136</v>
      </c>
      <c r="F7" s="17">
        <v>144735</v>
      </c>
      <c r="G7" s="17">
        <v>10</v>
      </c>
      <c r="H7" s="17">
        <f>F7*G7/10000</f>
        <v>144.735</v>
      </c>
      <c r="I7" s="16">
        <f>J7+K7+L7</f>
        <v>4251</v>
      </c>
      <c r="J7" s="16">
        <v>3451</v>
      </c>
      <c r="K7" s="16">
        <v>404</v>
      </c>
      <c r="L7" s="16">
        <v>396</v>
      </c>
      <c r="M7" s="19">
        <f>B7-I7</f>
        <v>214.2485999999999</v>
      </c>
      <c r="N7" s="24" t="s">
        <v>37</v>
      </c>
    </row>
    <row r="8" spans="1:14" ht="34.5" customHeight="1">
      <c r="A8" s="15" t="s">
        <v>22</v>
      </c>
      <c r="B8" s="16">
        <f>E8+H8</f>
        <v>1621.6722</v>
      </c>
      <c r="C8" s="16">
        <v>590247</v>
      </c>
      <c r="D8" s="15">
        <v>26</v>
      </c>
      <c r="E8" s="16">
        <f>C8*D8/10000</f>
        <v>1534.6422</v>
      </c>
      <c r="F8" s="17">
        <v>87030</v>
      </c>
      <c r="G8" s="17">
        <v>10</v>
      </c>
      <c r="H8" s="17">
        <f>F8*G8/10000</f>
        <v>87.03</v>
      </c>
      <c r="I8" s="16">
        <f>J8+K8+L8</f>
        <v>1601</v>
      </c>
      <c r="J8" s="16">
        <v>1286</v>
      </c>
      <c r="K8" s="16">
        <v>169</v>
      </c>
      <c r="L8" s="16">
        <v>146</v>
      </c>
      <c r="M8" s="19">
        <f>B8-I8</f>
        <v>20.672199999999975</v>
      </c>
      <c r="N8" s="15"/>
    </row>
    <row r="9" spans="1:14" ht="36" customHeight="1">
      <c r="A9" s="15" t="s">
        <v>23</v>
      </c>
      <c r="B9" s="16">
        <f>E9+H9</f>
        <v>372.779</v>
      </c>
      <c r="C9" s="16">
        <v>137160</v>
      </c>
      <c r="D9" s="15">
        <v>26</v>
      </c>
      <c r="E9" s="16">
        <f>C9*D9/10000</f>
        <v>356.616</v>
      </c>
      <c r="F9" s="17">
        <v>16163</v>
      </c>
      <c r="G9" s="17">
        <v>10</v>
      </c>
      <c r="H9" s="17">
        <f>F9*G9/10000</f>
        <v>16.163</v>
      </c>
      <c r="I9" s="16">
        <f>J9+K9+L9</f>
        <v>368</v>
      </c>
      <c r="J9" s="16">
        <v>290</v>
      </c>
      <c r="K9" s="16">
        <v>44</v>
      </c>
      <c r="L9" s="16">
        <v>34</v>
      </c>
      <c r="M9" s="19">
        <f>B9-I9</f>
        <v>4.778999999999996</v>
      </c>
      <c r="N9" s="15"/>
    </row>
    <row r="10" spans="1:14" ht="38.25" customHeight="1">
      <c r="A10" s="18" t="s">
        <v>9</v>
      </c>
      <c r="B10" s="19">
        <f>SUM(B6:B9)</f>
        <v>11382.948000000002</v>
      </c>
      <c r="C10" s="19">
        <f>SUM(C6:C9)</f>
        <v>4167075</v>
      </c>
      <c r="D10" s="18">
        <v>26</v>
      </c>
      <c r="E10" s="19">
        <f>C10*D10/10000</f>
        <v>10834.395</v>
      </c>
      <c r="F10" s="17">
        <f>SUM(F6:F9)</f>
        <v>548553</v>
      </c>
      <c r="G10" s="17"/>
      <c r="H10" s="20">
        <f aca="true" t="shared" si="0" ref="H10:M10">SUM(H6:H9)</f>
        <v>548.553</v>
      </c>
      <c r="I10" s="19">
        <f t="shared" si="0"/>
        <v>10917</v>
      </c>
      <c r="J10" s="19">
        <f t="shared" si="0"/>
        <v>8756</v>
      </c>
      <c r="K10" s="19">
        <f t="shared" si="0"/>
        <v>1162</v>
      </c>
      <c r="L10" s="19">
        <f t="shared" si="0"/>
        <v>999</v>
      </c>
      <c r="M10" s="19">
        <f t="shared" si="0"/>
        <v>465.94799999999987</v>
      </c>
      <c r="N10" s="18"/>
    </row>
    <row r="11" spans="1:14" ht="14.25">
      <c r="A11" s="21" t="s">
        <v>38</v>
      </c>
      <c r="B11" s="21"/>
      <c r="C11" s="22"/>
      <c r="D11" s="21"/>
      <c r="E11" s="22"/>
      <c r="F11" s="22"/>
      <c r="G11" s="22"/>
      <c r="H11" s="22"/>
      <c r="I11" s="22"/>
      <c r="J11" s="22"/>
      <c r="K11" s="21"/>
      <c r="L11" s="22"/>
      <c r="M11" s="22"/>
      <c r="N11" s="21"/>
    </row>
  </sheetData>
  <sheetProtection/>
  <mergeCells count="7">
    <mergeCell ref="A2:N2"/>
    <mergeCell ref="C3:H3"/>
    <mergeCell ref="I3:L3"/>
    <mergeCell ref="A3:A4"/>
    <mergeCell ref="B3:B4"/>
    <mergeCell ref="M3:M4"/>
    <mergeCell ref="N3:N4"/>
  </mergeCells>
  <printOptions/>
  <pageMargins left="0.22999999999999998" right="0.26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潮州财政局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潮州财政局_user</dc:creator>
  <cp:keywords/>
  <dc:description/>
  <cp:lastModifiedBy>cz-user</cp:lastModifiedBy>
  <cp:lastPrinted>2019-09-24T06:56:20Z</cp:lastPrinted>
  <dcterms:created xsi:type="dcterms:W3CDTF">2018-10-18T08:51:26Z</dcterms:created>
  <dcterms:modified xsi:type="dcterms:W3CDTF">2019-09-27T01:37:53Z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